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35" yWindow="65311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<sst xmlns="http://schemas.openxmlformats.org/spreadsheetml/2006/main" count="1248" uniqueCount="76">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</sst>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43">
      <pane xSplit="1" topLeftCell="B1" activePane="topRight" state="frozen"/>
      <selection pane="topLeft" activeCell="A1" sqref="A1"/>
      <selection pane="top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49">
      <pane xSplit="1" topLeftCell="Z1" activePane="topRight" state="frozen"/>
      <selection pane="topLeft" activeCell="A1" sqref="A1"/>
      <selection pane="topRight" activeCell="AG76" sqref="AG7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225765.69999999995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>
        <v>22.7</v>
      </c>
      <c r="Z47" s="80"/>
      <c r="AA47" s="80"/>
      <c r="AB47" s="79"/>
      <c r="AC47" s="79"/>
      <c r="AD47" s="79"/>
      <c r="AE47" s="79"/>
      <c r="AF47" s="71">
        <f t="shared" si="1"/>
        <v>572.2</v>
      </c>
      <c r="AG47" s="72">
        <f>B47+C47-AF47</f>
        <v>1465.894229999996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22.7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165.9</v>
      </c>
      <c r="AG51" s="72">
        <f>AG47-AG49-AG48</f>
        <v>478.9703299999959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706.3+67.8</f>
        <v>774.0999999999999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4670.8</v>
      </c>
      <c r="AG52" s="72">
        <f aca="true" t="shared" si="11" ref="AG52:AG59">B52+C52-AF52</f>
        <v>829.8122599999997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2212.8</v>
      </c>
      <c r="AG71" s="130">
        <f t="shared" si="16"/>
        <v>372.1999999999998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/>
      <c r="Z72" s="72"/>
      <c r="AA72" s="72"/>
      <c r="AB72" s="67"/>
      <c r="AC72" s="67"/>
      <c r="AD72" s="67"/>
      <c r="AE72" s="67"/>
      <c r="AF72" s="71">
        <f t="shared" si="13"/>
        <v>745.5</v>
      </c>
      <c r="AG72" s="130">
        <f t="shared" si="16"/>
        <v>4087.2999999999993</v>
      </c>
      <c r="AH72" s="86">
        <f>AG72+AG69+AG76+AG91+AG83+AG88</f>
        <v>5385.979249999998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225765.69999999995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87629.80000000002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135879.39999999997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2">
      <pane xSplit="1" topLeftCell="T1" activePane="topRight" state="frozen"/>
      <selection pane="topLeft" activeCell="A1" sqref="A1"/>
      <selection pane="topRight" activeCell="V83" sqref="V8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/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17338.5</v>
      </c>
      <c r="AF7" s="54"/>
      <c r="AG7" s="40"/>
    </row>
    <row r="8" spans="1:55" ht="18" customHeight="1">
      <c r="A8" s="47" t="s">
        <v>30</v>
      </c>
      <c r="B8" s="33">
        <f>SUM(E8:AB8)</f>
        <v>39323.100000000006</v>
      </c>
      <c r="C8" s="103"/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27979.100000000006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186469.80000000002</v>
      </c>
      <c r="C9" s="104">
        <f aca="true" t="shared" si="0" ref="C9:AD9">C10+C15+C24+C33+C47+C52+C54+C61+C62+C71+C72+C88+C76+C81+C83+C82+C69+C89+C90+C91+C70+C40+C92</f>
        <v>111831.00024999998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22198.399999999998</v>
      </c>
      <c r="AG9" s="69">
        <f>AG10+AG15+AG24+AG33+AG47+AG52+AG54+AG61+AG62+AG71+AG72+AG76+AG88+AG81+AG83+AG82+AG69+AG89+AG91+AG90+AG70+AG40+AG92</f>
        <v>276102.40024999995</v>
      </c>
      <c r="AH9" s="41"/>
      <c r="AI9" s="41"/>
    </row>
    <row r="10" spans="1:34" ht="15.7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396.90000000000003</v>
      </c>
      <c r="AG10" s="72">
        <f>B10+C10-AF10</f>
        <v>18054.699999999997</v>
      </c>
      <c r="AH10" s="18"/>
    </row>
    <row r="11" spans="1:34" ht="15.75">
      <c r="A11" s="3" t="s">
        <v>5</v>
      </c>
      <c r="B11" s="72">
        <v>12937.7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295.70000000000005</v>
      </c>
      <c r="AG11" s="72">
        <f>B11+C11-AF11</f>
        <v>15212.7</v>
      </c>
      <c r="AH11" s="18"/>
    </row>
    <row r="12" spans="1:34" ht="15.75">
      <c r="A12" s="3" t="s">
        <v>2</v>
      </c>
      <c r="B12" s="70">
        <v>447.3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2">
        <f>B12+C12-AF12</f>
        <v>615.2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759.0999999999997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97.80000000000001</v>
      </c>
      <c r="AG14" s="72">
        <f>AG10-AG11-AG12-AG13</f>
        <v>2226.7999999999965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37805.1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2093.7000000000003</v>
      </c>
      <c r="AG15" s="72">
        <f aca="true" t="shared" si="3" ref="AG15:AG31">B15+C15-AF15</f>
        <v>106939.50000000001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32.8</v>
      </c>
      <c r="AG16" s="115">
        <f t="shared" si="3"/>
        <v>19756.6</v>
      </c>
      <c r="AH16" s="116"/>
    </row>
    <row r="17" spans="1:34" ht="15.75">
      <c r="A17" s="3" t="s">
        <v>5</v>
      </c>
      <c r="B17" s="72">
        <v>52770.6</v>
      </c>
      <c r="C17" s="72">
        <v>16254.2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77.30000000000001</v>
      </c>
      <c r="AG17" s="72">
        <f t="shared" si="3"/>
        <v>68947.5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1.4</v>
      </c>
      <c r="AG18" s="72">
        <f t="shared" si="3"/>
        <v>53.6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826</v>
      </c>
      <c r="AG19" s="72">
        <f t="shared" si="3"/>
        <v>7725.5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1084.8</v>
      </c>
      <c r="AG20" s="72">
        <f t="shared" si="3"/>
        <v>17496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1667.7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104.20000000000002</v>
      </c>
      <c r="AG23" s="72">
        <f>B23+C23-AF23</f>
        <v>11049.200000000006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410</v>
      </c>
      <c r="AG24" s="72">
        <f t="shared" si="3"/>
        <v>41741.82099999998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65.9</v>
      </c>
      <c r="AG25" s="115">
        <f t="shared" si="3"/>
        <v>16337.1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410</v>
      </c>
      <c r="AG32" s="72">
        <f>AG24</f>
        <v>41741.82099999998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1845.1000000000001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389.20000000000005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110.5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60.200000000000045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30.3</v>
      </c>
      <c r="AG40" s="72">
        <f aca="true" t="shared" si="8" ref="AG40:AG45">B40+C40-AF40</f>
        <v>1336.3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5.2</v>
      </c>
      <c r="AG41" s="72">
        <f t="shared" si="8"/>
        <v>1139.3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28.3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128.2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9.100000000000001</v>
      </c>
      <c r="AG46" s="72">
        <f>AG40-AG41-AG42-AG43-AG44-AG45</f>
        <v>39.69999999999999</v>
      </c>
    </row>
    <row r="47" spans="1:33" ht="17.25" customHeight="1">
      <c r="A47" s="4" t="s">
        <v>43</v>
      </c>
      <c r="B47" s="70">
        <v>784.6</v>
      </c>
      <c r="C47" s="72">
        <v>1465.9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189.89999999999998</v>
      </c>
      <c r="AG47" s="72">
        <f>B47+C47-AF47</f>
        <v>2060.6</v>
      </c>
    </row>
    <row r="48" spans="1:33" ht="15.75">
      <c r="A48" s="3" t="s">
        <v>5</v>
      </c>
      <c r="B48" s="72">
        <v>36.3</v>
      </c>
      <c r="C48" s="72">
        <v>49.8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86.1</v>
      </c>
    </row>
    <row r="49" spans="1:33" ht="15.75">
      <c r="A49" s="3" t="s">
        <v>16</v>
      </c>
      <c r="B49" s="72">
        <v>615.6</v>
      </c>
      <c r="C49" s="72">
        <v>937.2</v>
      </c>
      <c r="D49" s="67"/>
      <c r="E49" s="67"/>
      <c r="F49" s="67"/>
      <c r="G49" s="67">
        <v>14.4</v>
      </c>
      <c r="H49" s="67"/>
      <c r="I49" s="67">
        <v>139.5</v>
      </c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153.9</v>
      </c>
      <c r="AG49" s="72">
        <f>B49+C49-AF49</f>
        <v>1398.9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132.70000000000005</v>
      </c>
      <c r="C51" s="72">
        <f>C47-C48-C49</f>
        <v>478.9000000000001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35.999999999999986</v>
      </c>
      <c r="AG51" s="72">
        <f>AG47-AG49-AG48</f>
        <v>575.5999999999998</v>
      </c>
    </row>
    <row r="52" spans="1:33" ht="15" customHeight="1">
      <c r="A52" s="4" t="s">
        <v>0</v>
      </c>
      <c r="B52" s="72">
        <v>5846</v>
      </c>
      <c r="C52" s="72">
        <v>829.5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1952.2999999999997</v>
      </c>
      <c r="AG52" s="72">
        <f aca="true" t="shared" si="11" ref="AG52:AG59">B52+C52-AF52</f>
        <v>4723.200000000001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1044.2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633.7</v>
      </c>
      <c r="AG54" s="72">
        <f t="shared" si="11"/>
        <v>2566.4000000000005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587.4000000000001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633.7</v>
      </c>
      <c r="AG60" s="72">
        <f>AG54-AG55-AG57-AG59-AG56-AG58</f>
        <v>779.3000000000005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60.099999999999994</v>
      </c>
      <c r="AG61" s="72">
        <f aca="true" t="shared" si="14" ref="AG61:AG67">B61+C61-AF61</f>
        <v>864.4</v>
      </c>
    </row>
    <row r="62" spans="1:33" s="18" customFormat="1" ht="15" customHeight="1">
      <c r="A62" s="108" t="s">
        <v>11</v>
      </c>
      <c r="B62" s="72">
        <v>3465</v>
      </c>
      <c r="C62" s="72">
        <v>4670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116</v>
      </c>
      <c r="AG62" s="72">
        <f t="shared" si="14"/>
        <v>8019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3099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26.7</v>
      </c>
      <c r="AG65" s="72">
        <f t="shared" si="14"/>
        <v>271.5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</v>
      </c>
      <c r="AG66" s="72">
        <f t="shared" si="14"/>
        <v>536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2974.8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84.6</v>
      </c>
      <c r="AG68" s="72">
        <f>AG62-AG63-AG66-AG67-AG65-AG64</f>
        <v>3985.9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1964.2</v>
      </c>
      <c r="C71" s="80">
        <v>372.1999999999998</v>
      </c>
      <c r="D71" s="79"/>
      <c r="E71" s="79"/>
      <c r="F71" s="79"/>
      <c r="G71" s="79">
        <v>554.9</v>
      </c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554.9</v>
      </c>
      <c r="AG71" s="130">
        <f t="shared" si="16"/>
        <v>1781.4999999999995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1444.8</v>
      </c>
      <c r="C72" s="72">
        <v>4087.2999999999993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337.20000000000005</v>
      </c>
      <c r="AG72" s="130">
        <f t="shared" si="16"/>
        <v>5194.9</v>
      </c>
      <c r="AH72" s="86">
        <f>AG72+AG69+AG76+AG91+AG83+AG88</f>
        <v>10253.779249999998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42.7</v>
      </c>
      <c r="AG74" s="130">
        <f t="shared" si="16"/>
        <v>1005.3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150.5</v>
      </c>
      <c r="AG75" s="130">
        <f t="shared" si="16"/>
        <v>281.2</v>
      </c>
    </row>
    <row r="76" spans="1:35" s="11" customFormat="1" ht="15.75">
      <c r="A76" s="12" t="s">
        <v>48</v>
      </c>
      <c r="B76" s="72">
        <v>217</v>
      </c>
      <c r="C76" s="72">
        <v>24.240249999999833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12.7</v>
      </c>
      <c r="AG76" s="130">
        <f t="shared" si="16"/>
        <v>228.54024999999984</v>
      </c>
      <c r="AI76" s="128"/>
    </row>
    <row r="77" spans="1:33" s="11" customFormat="1" ht="15.75">
      <c r="A77" s="3" t="s">
        <v>5</v>
      </c>
      <c r="B77" s="72">
        <v>109.6</v>
      </c>
      <c r="C77" s="72">
        <v>4.5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11.7</v>
      </c>
      <c r="AG77" s="130">
        <f t="shared" si="16"/>
        <v>102.39999999999999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f>27883.6-1642.3-2049.5+567</f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11125.4</v>
      </c>
      <c r="AG92" s="72">
        <f t="shared" si="16"/>
        <v>56625.799999999996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186469.80000000002</v>
      </c>
      <c r="C94" s="132">
        <f t="shared" si="17"/>
        <v>111831.00024999998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22198.4</v>
      </c>
      <c r="AG94" s="84">
        <f>AG10+AG15+AG24+AG33+AG47+AG52+AG54+AG61+AG62+AG69+AG71+AG72+AG76+AG81+AG82+AG83+AG88+AG89+AG90+AG91+AG70+AG40+AG92</f>
        <v>276102.40024999995</v>
      </c>
    </row>
    <row r="95" spans="1:33" ht="15.75">
      <c r="A95" s="3" t="s">
        <v>5</v>
      </c>
      <c r="B95" s="22">
        <f>B11+B17+B26+B34+B55+B63+B73+B41+B77+B48</f>
        <v>70072.40000000001</v>
      </c>
      <c r="C95" s="109">
        <f aca="true" t="shared" si="18" ref="C95:AD95">C11+C17+C26+C34+C55+C63+C73+C41+C77+C48</f>
        <v>20642.2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389.90000000000003</v>
      </c>
      <c r="AG95" s="71">
        <f>B95+C95-AF95</f>
        <v>90324.70000000001</v>
      </c>
    </row>
    <row r="96" spans="1:33" ht="15.75">
      <c r="A96" s="3" t="s">
        <v>2</v>
      </c>
      <c r="B96" s="22">
        <f aca="true" t="shared" si="19" ref="B96:AD96">B12+B20+B29+B36+B57+B66+B44+B80+B74+B53</f>
        <v>15652.2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2187.9</v>
      </c>
      <c r="AG96" s="71">
        <f>B96+C96-AF96</f>
        <v>20616.4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3.0999999999999996</v>
      </c>
      <c r="AG97" s="71">
        <f>B97+C97-AF97</f>
        <v>67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852.6999999999999</v>
      </c>
      <c r="AG98" s="71">
        <f>B98+C98-AF98</f>
        <v>8027.3</v>
      </c>
    </row>
    <row r="99" spans="1:33" ht="15.75">
      <c r="A99" s="3" t="s">
        <v>16</v>
      </c>
      <c r="B99" s="22">
        <f aca="true" t="shared" si="22" ref="B99:X99">B21+B30+B49+B37+B58+B13+B75+B67</f>
        <v>1912.3</v>
      </c>
      <c r="C99" s="109">
        <f t="shared" si="22"/>
        <v>3182.2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304.4</v>
      </c>
      <c r="AG99" s="71">
        <f>B99+C99-AF99</f>
        <v>4790.1</v>
      </c>
    </row>
    <row r="100" spans="1:33" ht="12.75">
      <c r="A100" s="1" t="s">
        <v>35</v>
      </c>
      <c r="B100" s="2">
        <f aca="true" t="shared" si="24" ref="B100:AD100">B94-B95-B96-B97-B98-B99</f>
        <v>94721.5</v>
      </c>
      <c r="C100" s="20">
        <f t="shared" si="24"/>
        <v>76015.80024999999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18460.399999999998</v>
      </c>
      <c r="AG100" s="85">
        <f>AG94-AG95-AG96-AG97-AG98-AG99</f>
        <v>152276.90024999995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170649.72548999995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170649.72548999995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2018-11-08T13:12:06Z</cp:lastPrinted>
  <dcterms:created xsi:type="dcterms:W3CDTF">2002-11-05T08:53:00Z</dcterms:created>
  <dcterms:modified xsi:type="dcterms:W3CDTF">2018-11-08T15:36:50Z</dcterms:modified>
  <cp:category/>
  <cp:version/>
  <cp:contentType/>
  <cp:contentStatus/>
</cp:coreProperties>
</file>